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am\Documents\"/>
    </mc:Choice>
  </mc:AlternateContent>
  <xr:revisionPtr revIDLastSave="0" documentId="8_{803DF4D8-0372-4068-9641-6633F72A482E}" xr6:coauthVersionLast="47" xr6:coauthVersionMax="47" xr10:uidLastSave="{00000000-0000-0000-0000-000000000000}"/>
  <bookViews>
    <workbookView xWindow="-108" yWindow="-108" windowWidth="30936" windowHeight="16896" xr2:uid="{59300DCD-5A6A-4423-B9D0-9D96D48EE82C}"/>
  </bookViews>
  <sheets>
    <sheet name="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2" l="1"/>
  <c r="C9" i="2"/>
  <c r="C8" i="2"/>
  <c r="C7" i="2"/>
  <c r="D39" i="2"/>
  <c r="E39" i="2"/>
  <c r="G39" i="2"/>
  <c r="H39" i="2"/>
  <c r="I39" i="2"/>
  <c r="J39" i="2"/>
  <c r="L39" i="2"/>
  <c r="M39" i="2"/>
  <c r="N39" i="2"/>
  <c r="O39" i="2"/>
  <c r="Q39" i="2"/>
  <c r="R39" i="2"/>
  <c r="S39" i="2"/>
  <c r="U39" i="2"/>
  <c r="V39" i="2"/>
  <c r="W39" i="2"/>
  <c r="X39" i="2"/>
  <c r="Y39" i="2"/>
  <c r="AA39" i="2"/>
  <c r="AB39" i="2"/>
  <c r="AC39" i="2"/>
  <c r="AD39" i="2"/>
  <c r="AF39" i="2"/>
  <c r="AG39" i="2"/>
  <c r="AH39" i="2"/>
  <c r="D35" i="2"/>
  <c r="E35" i="2"/>
  <c r="G35" i="2"/>
  <c r="H35" i="2"/>
  <c r="I35" i="2"/>
  <c r="J35" i="2"/>
  <c r="L35" i="2"/>
  <c r="M35" i="2"/>
  <c r="N35" i="2"/>
  <c r="O35" i="2"/>
  <c r="Q35" i="2"/>
  <c r="R35" i="2"/>
  <c r="S35" i="2"/>
  <c r="U35" i="2"/>
  <c r="V35" i="2"/>
  <c r="W35" i="2"/>
  <c r="X35" i="2"/>
  <c r="Y35" i="2"/>
  <c r="AA35" i="2"/>
  <c r="AB35" i="2"/>
  <c r="AC35" i="2"/>
  <c r="AD35" i="2"/>
  <c r="AF35" i="2"/>
  <c r="AG35" i="2"/>
  <c r="AH35" i="2"/>
  <c r="D32" i="2"/>
  <c r="E32" i="2"/>
  <c r="G32" i="2"/>
  <c r="H32" i="2"/>
  <c r="I32" i="2"/>
  <c r="J32" i="2"/>
  <c r="L32" i="2"/>
  <c r="M32" i="2"/>
  <c r="N32" i="2"/>
  <c r="O32" i="2"/>
  <c r="Q32" i="2"/>
  <c r="R32" i="2"/>
  <c r="S32" i="2"/>
  <c r="U32" i="2"/>
  <c r="V32" i="2"/>
  <c r="W32" i="2"/>
  <c r="X32" i="2"/>
  <c r="Y32" i="2"/>
  <c r="AA32" i="2"/>
  <c r="AB32" i="2"/>
  <c r="AC32" i="2"/>
  <c r="AD32" i="2"/>
  <c r="AF32" i="2"/>
  <c r="AG32" i="2"/>
  <c r="AH32" i="2"/>
  <c r="D29" i="2"/>
  <c r="E29" i="2"/>
  <c r="G29" i="2"/>
  <c r="H29" i="2"/>
  <c r="I29" i="2"/>
  <c r="J29" i="2"/>
  <c r="L29" i="2"/>
  <c r="M29" i="2"/>
  <c r="N29" i="2"/>
  <c r="O29" i="2"/>
  <c r="Q29" i="2"/>
  <c r="R29" i="2"/>
  <c r="S29" i="2"/>
  <c r="U29" i="2"/>
  <c r="V29" i="2"/>
  <c r="W29" i="2"/>
  <c r="X29" i="2"/>
  <c r="Y29" i="2"/>
  <c r="AA29" i="2"/>
  <c r="AB29" i="2"/>
  <c r="AC29" i="2"/>
  <c r="AD29" i="2"/>
  <c r="AF29" i="2"/>
  <c r="AG29" i="2"/>
  <c r="AH29" i="2"/>
  <c r="D26" i="2"/>
  <c r="E26" i="2"/>
  <c r="G26" i="2"/>
  <c r="H26" i="2"/>
  <c r="I26" i="2"/>
  <c r="J26" i="2"/>
  <c r="L26" i="2"/>
  <c r="M26" i="2"/>
  <c r="N26" i="2"/>
  <c r="O26" i="2"/>
  <c r="Q26" i="2"/>
  <c r="R26" i="2"/>
  <c r="S26" i="2"/>
  <c r="U26" i="2"/>
  <c r="V26" i="2"/>
  <c r="W26" i="2"/>
  <c r="X26" i="2"/>
  <c r="Y26" i="2"/>
  <c r="AA26" i="2"/>
  <c r="AB26" i="2"/>
  <c r="AC26" i="2"/>
  <c r="AD26" i="2"/>
  <c r="AF26" i="2"/>
  <c r="AG26" i="2"/>
  <c r="AH26" i="2"/>
  <c r="D23" i="2"/>
  <c r="E23" i="2"/>
  <c r="G23" i="2"/>
  <c r="H23" i="2"/>
  <c r="I23" i="2"/>
  <c r="J23" i="2"/>
  <c r="L23" i="2"/>
  <c r="M23" i="2"/>
  <c r="N23" i="2"/>
  <c r="O23" i="2"/>
  <c r="Q23" i="2"/>
  <c r="R23" i="2"/>
  <c r="S23" i="2"/>
  <c r="U23" i="2"/>
  <c r="V23" i="2"/>
  <c r="W23" i="2"/>
  <c r="X23" i="2"/>
  <c r="Y23" i="2"/>
  <c r="AA23" i="2"/>
  <c r="AB23" i="2"/>
  <c r="AC23" i="2"/>
  <c r="AD23" i="2"/>
  <c r="AF23" i="2"/>
  <c r="AG23" i="2"/>
  <c r="AH23" i="2"/>
  <c r="D20" i="2"/>
  <c r="E20" i="2"/>
  <c r="G20" i="2"/>
  <c r="H20" i="2"/>
  <c r="I20" i="2"/>
  <c r="J20" i="2"/>
  <c r="L20" i="2"/>
  <c r="M20" i="2"/>
  <c r="N20" i="2"/>
  <c r="O20" i="2"/>
  <c r="Q20" i="2"/>
  <c r="R20" i="2"/>
  <c r="S20" i="2"/>
  <c r="U20" i="2"/>
  <c r="V20" i="2"/>
  <c r="W20" i="2"/>
  <c r="X20" i="2"/>
  <c r="Y20" i="2"/>
  <c r="AA20" i="2"/>
  <c r="AB20" i="2"/>
  <c r="AC20" i="2"/>
  <c r="AD20" i="2"/>
  <c r="AF20" i="2"/>
  <c r="AG20" i="2"/>
  <c r="AH20" i="2"/>
  <c r="D17" i="2"/>
  <c r="E17" i="2"/>
  <c r="G17" i="2"/>
  <c r="H17" i="2"/>
  <c r="I17" i="2"/>
  <c r="J17" i="2"/>
  <c r="L17" i="2"/>
  <c r="M17" i="2"/>
  <c r="N17" i="2"/>
  <c r="O17" i="2"/>
  <c r="Q17" i="2"/>
  <c r="R17" i="2"/>
  <c r="S17" i="2"/>
  <c r="U17" i="2"/>
  <c r="V17" i="2"/>
  <c r="W17" i="2"/>
  <c r="X17" i="2"/>
  <c r="Y17" i="2"/>
  <c r="AA17" i="2"/>
  <c r="AB17" i="2"/>
  <c r="AC17" i="2"/>
  <c r="AD17" i="2"/>
  <c r="AF17" i="2"/>
  <c r="AG17" i="2"/>
  <c r="AH17" i="2"/>
  <c r="B14" i="2"/>
  <c r="D14" i="2"/>
  <c r="E14" i="2"/>
  <c r="G14" i="2"/>
  <c r="H14" i="2"/>
  <c r="I14" i="2"/>
  <c r="J14" i="2"/>
  <c r="L14" i="2"/>
  <c r="M14" i="2"/>
  <c r="N14" i="2"/>
  <c r="O14" i="2"/>
  <c r="Q14" i="2"/>
  <c r="R14" i="2"/>
  <c r="S14" i="2"/>
  <c r="U14" i="2"/>
  <c r="V14" i="2"/>
  <c r="W14" i="2"/>
  <c r="X14" i="2"/>
  <c r="Y14" i="2"/>
  <c r="AA14" i="2"/>
  <c r="AB14" i="2"/>
  <c r="AC14" i="2"/>
  <c r="AD14" i="2"/>
  <c r="AF14" i="2"/>
  <c r="AG14" i="2"/>
  <c r="AH14" i="2"/>
  <c r="B23" i="2"/>
  <c r="B35" i="2"/>
  <c r="B32" i="2"/>
  <c r="B29" i="2"/>
  <c r="B26" i="2"/>
  <c r="B20" i="2"/>
  <c r="B17" i="2"/>
</calcChain>
</file>

<file path=xl/sharedStrings.xml><?xml version="1.0" encoding="utf-8"?>
<sst xmlns="http://schemas.openxmlformats.org/spreadsheetml/2006/main" count="44" uniqueCount="44">
  <si>
    <t>Canada</t>
  </si>
  <si>
    <t>Guam</t>
  </si>
  <si>
    <t>Greenland</t>
  </si>
  <si>
    <t>HS or less</t>
  </si>
  <si>
    <t>Dem</t>
  </si>
  <si>
    <t>Rep</t>
  </si>
  <si>
    <t>TOTAL</t>
  </si>
  <si>
    <t>Male</t>
  </si>
  <si>
    <t>Female</t>
  </si>
  <si>
    <t>18-29</t>
  </si>
  <si>
    <t>30-49</t>
  </si>
  <si>
    <t>50-64</t>
  </si>
  <si>
    <t>65+</t>
  </si>
  <si>
    <t>&lt;$50k</t>
  </si>
  <si>
    <t>$75k-$99.9k</t>
  </si>
  <si>
    <t>$100k+</t>
  </si>
  <si>
    <t>$50k-$74.9K</t>
  </si>
  <si>
    <t>Some college</t>
  </si>
  <si>
    <t>College+</t>
  </si>
  <si>
    <t>White (non-Hispanic)</t>
  </si>
  <si>
    <t>Total Non-White</t>
  </si>
  <si>
    <t>Black (non-Hispanic)</t>
  </si>
  <si>
    <t>Hispanic</t>
  </si>
  <si>
    <t>Other (non-Hispanic)</t>
  </si>
  <si>
    <t>North East</t>
  </si>
  <si>
    <t>Midwest</t>
  </si>
  <si>
    <t>South</t>
  </si>
  <si>
    <t>West</t>
  </si>
  <si>
    <t>Indep/Other</t>
  </si>
  <si>
    <t>Weighted</t>
  </si>
  <si>
    <t>Unweighted</t>
  </si>
  <si>
    <t>Wording: Which of the following territories, if any, should be made a U.S. State? Please select all that apply.</t>
  </si>
  <si>
    <t>Puerto Rico</t>
  </si>
  <si>
    <t>Washington D.C.</t>
  </si>
  <si>
    <t>U.S. Virgin Islands</t>
  </si>
  <si>
    <t>American Samoa</t>
  </si>
  <si>
    <t>Northern Mariana Islands</t>
  </si>
  <si>
    <t>Selected one or more states:</t>
  </si>
  <si>
    <t>Selected "None of them":</t>
  </si>
  <si>
    <t>None of them</t>
  </si>
  <si>
    <t>TOTAL RESPONSES:</t>
  </si>
  <si>
    <t>*117 answers were dropped for selecting "I do not know*</t>
  </si>
  <si>
    <t>Methodology</t>
  </si>
  <si>
    <t>This study was conducted by Stetson University’s Center for Public Opinion Research through  SSRS on its Opinion Panel Omnibus platform. The SSRS Opinion Panel Omnibus is a national, twice-per-month, probability-based survey. Data collection was conducted from February 21 – February 23, 2025, among a sample of 1,006 respondents. The survey was conducted via web (n=976) and telephone (n=30) and administered in English. The margin of error for total respondents is +/-3.7 percentage points at the 95% confidence level. All SSRS Opinion Panel Omnibus data are weighted to represent the target population of U.S. adults ages 18 or older.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</si>
</sst>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b/>
      <u/>
      <sz val="10.5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1" xfId="0" applyBorder="1"/>
    <xf numFmtId="164" fontId="0" fillId="0" borderId="1" xfId="0" applyNumberFormat="1" applyBorder="1"/>
    <xf numFmtId="164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/>
    <xf numFmtId="164" fontId="0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/>
    <xf numFmtId="164" fontId="0" fillId="0" borderId="4" xfId="1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9" fontId="0" fillId="0" borderId="4" xfId="0" applyNumberForma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9" fontId="2" fillId="3" borderId="6" xfId="0" applyNumberFormat="1" applyFont="1" applyFill="1" applyBorder="1" applyAlignment="1">
      <alignment horizontal="center"/>
    </xf>
    <xf numFmtId="0" fontId="2" fillId="0" borderId="4" xfId="0" applyFont="1" applyBorder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B7F4-E517-404E-87D8-E90EAAC5FD02}">
  <dimension ref="A1:AH43"/>
  <sheetViews>
    <sheetView tabSelected="1" topLeftCell="A4" zoomScale="85" zoomScaleNormal="85" workbookViewId="0">
      <selection activeCell="A36" sqref="A36"/>
    </sheetView>
  </sheetViews>
  <sheetFormatPr defaultRowHeight="13.8"/>
  <cols>
    <col min="1" max="1" width="101.796875" customWidth="1"/>
    <col min="2" max="2" width="8.5" style="2" bestFit="1" customWidth="1"/>
    <col min="4" max="4" width="6.59765625" style="2" bestFit="1" customWidth="1"/>
    <col min="5" max="6" width="8.796875" style="2"/>
    <col min="7" max="7" width="7.3984375" style="2" bestFit="1" customWidth="1"/>
    <col min="8" max="9" width="7.69921875" style="2" bestFit="1" customWidth="1"/>
    <col min="10" max="10" width="6.59765625" style="2" bestFit="1" customWidth="1"/>
    <col min="11" max="11" width="8.796875" style="2"/>
    <col min="12" max="12" width="7.69921875" style="2" bestFit="1" customWidth="1"/>
    <col min="13" max="13" width="15" style="2" bestFit="1" customWidth="1"/>
    <col min="14" max="14" width="14.59765625" style="2" bestFit="1" customWidth="1"/>
    <col min="15" max="15" width="8.59765625" style="2" bestFit="1" customWidth="1"/>
    <col min="16" max="16" width="8.796875" style="2"/>
    <col min="17" max="17" width="11.59765625" style="2" bestFit="1" customWidth="1"/>
    <col min="18" max="18" width="15.3984375" style="2" bestFit="1" customWidth="1"/>
    <col min="19" max="19" width="10.5" style="2" bestFit="1" customWidth="1"/>
    <col min="20" max="20" width="8.796875" style="2"/>
    <col min="21" max="21" width="23.19921875" style="2" bestFit="1" customWidth="1"/>
    <col min="22" max="22" width="18.09765625" style="2" bestFit="1" customWidth="1"/>
    <col min="23" max="23" width="23.19921875" style="2" bestFit="1" customWidth="1"/>
    <col min="24" max="24" width="10.296875" style="2" bestFit="1" customWidth="1"/>
    <col min="25" max="25" width="23.19921875" style="2" bestFit="1" customWidth="1"/>
    <col min="26" max="26" width="8.796875" style="2"/>
    <col min="27" max="27" width="11.8984375" style="2" bestFit="1" customWidth="1"/>
    <col min="28" max="28" width="9.59765625" style="2" bestFit="1" customWidth="1"/>
    <col min="29" max="29" width="7.59765625" style="2" bestFit="1" customWidth="1"/>
    <col min="30" max="30" width="6.59765625" style="2" bestFit="1" customWidth="1"/>
    <col min="31" max="31" width="8.796875" style="2"/>
    <col min="32" max="32" width="10.69921875" style="2" customWidth="1"/>
    <col min="33" max="33" width="6.59765625" style="2" bestFit="1" customWidth="1"/>
    <col min="34" max="34" width="13.59765625" style="2" bestFit="1" customWidth="1"/>
  </cols>
  <sheetData>
    <row r="1" spans="1:34">
      <c r="AH1" s="4"/>
    </row>
    <row r="2" spans="1:34" s="1" customFormat="1">
      <c r="A2" s="27"/>
      <c r="B2" s="5" t="s">
        <v>6</v>
      </c>
      <c r="D2" s="5" t="s">
        <v>7</v>
      </c>
      <c r="E2" s="5" t="s">
        <v>8</v>
      </c>
      <c r="F2" s="3"/>
      <c r="G2" s="5" t="s">
        <v>9</v>
      </c>
      <c r="H2" s="5" t="s">
        <v>10</v>
      </c>
      <c r="I2" s="5" t="s">
        <v>11</v>
      </c>
      <c r="J2" s="5" t="s">
        <v>12</v>
      </c>
      <c r="K2" s="3"/>
      <c r="L2" s="5" t="s">
        <v>13</v>
      </c>
      <c r="M2" s="5" t="s">
        <v>16</v>
      </c>
      <c r="N2" s="5" t="s">
        <v>14</v>
      </c>
      <c r="O2" s="5" t="s">
        <v>15</v>
      </c>
      <c r="P2" s="3"/>
      <c r="Q2" s="5" t="s">
        <v>3</v>
      </c>
      <c r="R2" s="5" t="s">
        <v>17</v>
      </c>
      <c r="S2" s="5" t="s">
        <v>18</v>
      </c>
      <c r="T2" s="3"/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3"/>
      <c r="AA2" s="5" t="s">
        <v>24</v>
      </c>
      <c r="AB2" s="5" t="s">
        <v>25</v>
      </c>
      <c r="AC2" s="5" t="s">
        <v>26</v>
      </c>
      <c r="AD2" s="5" t="s">
        <v>27</v>
      </c>
      <c r="AE2" s="3"/>
      <c r="AF2" s="5" t="s">
        <v>5</v>
      </c>
      <c r="AG2" s="5" t="s">
        <v>4</v>
      </c>
      <c r="AH2" s="5" t="s">
        <v>28</v>
      </c>
    </row>
    <row r="3" spans="1:34">
      <c r="A3" s="18" t="s">
        <v>30</v>
      </c>
      <c r="B3" s="6">
        <v>1006</v>
      </c>
      <c r="D3" s="6">
        <v>448</v>
      </c>
      <c r="E3" s="6">
        <v>549</v>
      </c>
      <c r="G3" s="6">
        <v>150</v>
      </c>
      <c r="H3" s="6">
        <v>356</v>
      </c>
      <c r="I3" s="6">
        <v>239</v>
      </c>
      <c r="J3" s="6">
        <v>261</v>
      </c>
      <c r="L3" s="6">
        <v>405</v>
      </c>
      <c r="M3" s="6">
        <v>172</v>
      </c>
      <c r="N3" s="6">
        <v>145</v>
      </c>
      <c r="O3" s="6">
        <v>283</v>
      </c>
      <c r="Q3" s="6">
        <v>302</v>
      </c>
      <c r="R3" s="6">
        <v>281</v>
      </c>
      <c r="S3" s="6">
        <v>418</v>
      </c>
      <c r="U3" s="6">
        <v>660</v>
      </c>
      <c r="V3" s="6">
        <v>327</v>
      </c>
      <c r="W3" s="6">
        <v>92</v>
      </c>
      <c r="X3" s="6">
        <v>129</v>
      </c>
      <c r="Y3" s="6">
        <v>106</v>
      </c>
      <c r="AA3" s="6">
        <v>169</v>
      </c>
      <c r="AB3" s="6">
        <v>217</v>
      </c>
      <c r="AC3" s="6">
        <v>380</v>
      </c>
      <c r="AD3" s="6">
        <v>240</v>
      </c>
      <c r="AF3" s="6">
        <v>320</v>
      </c>
      <c r="AG3" s="6">
        <v>283</v>
      </c>
      <c r="AH3" s="6">
        <v>403</v>
      </c>
    </row>
    <row r="4" spans="1:34">
      <c r="A4" s="18" t="s">
        <v>29</v>
      </c>
      <c r="B4" s="6">
        <v>1006</v>
      </c>
      <c r="D4" s="6">
        <v>480</v>
      </c>
      <c r="E4" s="6">
        <v>517</v>
      </c>
      <c r="G4" s="6">
        <v>189</v>
      </c>
      <c r="H4" s="6">
        <v>332</v>
      </c>
      <c r="I4" s="6">
        <v>249</v>
      </c>
      <c r="J4" s="6">
        <v>236</v>
      </c>
      <c r="L4" s="6">
        <v>459</v>
      </c>
      <c r="M4" s="6">
        <v>160</v>
      </c>
      <c r="N4" s="6">
        <v>129</v>
      </c>
      <c r="O4" s="6">
        <v>258</v>
      </c>
      <c r="Q4" s="6">
        <v>365</v>
      </c>
      <c r="R4" s="6">
        <v>273</v>
      </c>
      <c r="S4" s="6">
        <v>364</v>
      </c>
      <c r="U4" s="6">
        <v>606</v>
      </c>
      <c r="V4" s="6">
        <v>381</v>
      </c>
      <c r="W4" s="6">
        <v>116</v>
      </c>
      <c r="X4" s="6">
        <v>163</v>
      </c>
      <c r="Y4" s="6">
        <v>102</v>
      </c>
      <c r="AA4" s="6">
        <v>176</v>
      </c>
      <c r="AB4" s="6">
        <v>204</v>
      </c>
      <c r="AC4" s="6">
        <v>389</v>
      </c>
      <c r="AD4" s="6">
        <v>237</v>
      </c>
      <c r="AF4" s="6">
        <v>304</v>
      </c>
      <c r="AG4" s="6">
        <v>273</v>
      </c>
      <c r="AH4" s="6">
        <v>430</v>
      </c>
    </row>
    <row r="5" spans="1:34">
      <c r="B5" s="6"/>
      <c r="AH5" s="4"/>
    </row>
    <row r="6" spans="1:34">
      <c r="A6" s="10" t="s">
        <v>31</v>
      </c>
      <c r="B6" s="6"/>
      <c r="AH6" s="4"/>
    </row>
    <row r="7" spans="1:34">
      <c r="A7" t="s">
        <v>37</v>
      </c>
      <c r="B7" s="7">
        <v>569</v>
      </c>
      <c r="C7" s="8">
        <f>B7/B9</f>
        <v>0.64004499437570306</v>
      </c>
      <c r="AH7" s="4"/>
    </row>
    <row r="8" spans="1:34">
      <c r="A8" t="s">
        <v>38</v>
      </c>
      <c r="B8" s="6">
        <v>320</v>
      </c>
      <c r="C8" s="19">
        <f>B8/B9</f>
        <v>0.35995500562429694</v>
      </c>
      <c r="AH8" s="4"/>
    </row>
    <row r="9" spans="1:34">
      <c r="A9" s="1" t="s">
        <v>40</v>
      </c>
      <c r="B9" s="25">
        <v>889</v>
      </c>
      <c r="C9" s="26">
        <f>B9/B9</f>
        <v>1</v>
      </c>
      <c r="AH9" s="4"/>
    </row>
    <row r="10" spans="1:34">
      <c r="A10" t="s">
        <v>41</v>
      </c>
      <c r="B10" s="6"/>
      <c r="C10" s="24"/>
      <c r="AH10" s="4"/>
    </row>
    <row r="11" spans="1:34">
      <c r="A11" s="11"/>
      <c r="B11" s="21"/>
      <c r="C11" s="23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/>
    </row>
    <row r="12" spans="1:34">
      <c r="B12" s="21"/>
      <c r="AH12" s="4"/>
    </row>
    <row r="13" spans="1:34">
      <c r="A13" t="s">
        <v>32</v>
      </c>
      <c r="B13" s="6">
        <v>314</v>
      </c>
      <c r="D13" s="2">
        <v>183</v>
      </c>
      <c r="E13" s="2">
        <v>130</v>
      </c>
      <c r="G13" s="2">
        <v>43</v>
      </c>
      <c r="H13" s="2">
        <v>108</v>
      </c>
      <c r="I13" s="2">
        <v>84</v>
      </c>
      <c r="J13" s="2">
        <v>79</v>
      </c>
      <c r="L13" s="2">
        <v>133</v>
      </c>
      <c r="M13" s="2">
        <v>49</v>
      </c>
      <c r="N13" s="2">
        <v>45</v>
      </c>
      <c r="O13" s="2">
        <v>86</v>
      </c>
      <c r="Q13" s="2">
        <v>102</v>
      </c>
      <c r="R13" s="2">
        <v>87</v>
      </c>
      <c r="S13" s="2">
        <v>125</v>
      </c>
      <c r="U13" s="2">
        <v>183</v>
      </c>
      <c r="V13" s="2">
        <v>125</v>
      </c>
      <c r="W13" s="2">
        <v>35</v>
      </c>
      <c r="X13" s="2">
        <v>50</v>
      </c>
      <c r="Y13" s="2">
        <v>40</v>
      </c>
      <c r="AA13" s="2">
        <v>67</v>
      </c>
      <c r="AB13" s="2">
        <v>62</v>
      </c>
      <c r="AC13" s="2">
        <v>102</v>
      </c>
      <c r="AD13" s="2">
        <v>83</v>
      </c>
      <c r="AF13" s="2">
        <v>65</v>
      </c>
      <c r="AG13" s="2">
        <v>110</v>
      </c>
      <c r="AH13" s="4">
        <v>139</v>
      </c>
    </row>
    <row r="14" spans="1:34">
      <c r="A14" s="11"/>
      <c r="B14" s="8">
        <f>B13/B7</f>
        <v>0.55184534270650265</v>
      </c>
      <c r="C14" s="12"/>
      <c r="D14" s="13">
        <f t="shared" ref="D14" si="0">D13/314</f>
        <v>0.58280254777070062</v>
      </c>
      <c r="E14" s="13">
        <f t="shared" ref="E14" si="1">E13/314</f>
        <v>0.4140127388535032</v>
      </c>
      <c r="F14" s="13"/>
      <c r="G14" s="13">
        <f t="shared" ref="G14" si="2">G13/314</f>
        <v>0.13694267515923567</v>
      </c>
      <c r="H14" s="13">
        <f t="shared" ref="H14" si="3">H13/314</f>
        <v>0.34394904458598724</v>
      </c>
      <c r="I14" s="13">
        <f t="shared" ref="I14" si="4">I13/314</f>
        <v>0.26751592356687898</v>
      </c>
      <c r="J14" s="13">
        <f t="shared" ref="J14" si="5">J13/314</f>
        <v>0.25159235668789809</v>
      </c>
      <c r="K14" s="13"/>
      <c r="L14" s="13">
        <f t="shared" ref="L14" si="6">L13/314</f>
        <v>0.42356687898089174</v>
      </c>
      <c r="M14" s="13">
        <f t="shared" ref="M14" si="7">M13/314</f>
        <v>0.15605095541401273</v>
      </c>
      <c r="N14" s="13">
        <f t="shared" ref="N14" si="8">N13/314</f>
        <v>0.14331210191082802</v>
      </c>
      <c r="O14" s="13">
        <f t="shared" ref="O14" si="9">O13/314</f>
        <v>0.27388535031847133</v>
      </c>
      <c r="P14" s="13"/>
      <c r="Q14" s="13">
        <f t="shared" ref="Q14" si="10">Q13/314</f>
        <v>0.32484076433121017</v>
      </c>
      <c r="R14" s="13">
        <f t="shared" ref="R14" si="11">R13/314</f>
        <v>0.27707006369426751</v>
      </c>
      <c r="S14" s="13">
        <f t="shared" ref="S14" si="12">S13/314</f>
        <v>0.39808917197452232</v>
      </c>
      <c r="T14" s="13"/>
      <c r="U14" s="13">
        <f t="shared" ref="U14" si="13">U13/314</f>
        <v>0.58280254777070062</v>
      </c>
      <c r="V14" s="13">
        <f t="shared" ref="V14" si="14">V13/314</f>
        <v>0.39808917197452232</v>
      </c>
      <c r="W14" s="13">
        <f t="shared" ref="W14" si="15">W13/314</f>
        <v>0.11146496815286625</v>
      </c>
      <c r="X14" s="13">
        <f t="shared" ref="X14" si="16">X13/314</f>
        <v>0.15923566878980891</v>
      </c>
      <c r="Y14" s="13">
        <f t="shared" ref="Y14" si="17">Y13/314</f>
        <v>0.12738853503184713</v>
      </c>
      <c r="Z14" s="13"/>
      <c r="AA14" s="13">
        <f t="shared" ref="AA14" si="18">AA13/314</f>
        <v>0.21337579617834396</v>
      </c>
      <c r="AB14" s="13">
        <f t="shared" ref="AB14" si="19">AB13/314</f>
        <v>0.19745222929936307</v>
      </c>
      <c r="AC14" s="13">
        <f t="shared" ref="AC14" si="20">AC13/314</f>
        <v>0.32484076433121017</v>
      </c>
      <c r="AD14" s="13">
        <f t="shared" ref="AD14" si="21">AD13/314</f>
        <v>0.2643312101910828</v>
      </c>
      <c r="AE14" s="13"/>
      <c r="AF14" s="13">
        <f t="shared" ref="AF14:AG14" si="22">AF13/314</f>
        <v>0.2070063694267516</v>
      </c>
      <c r="AG14" s="13">
        <f t="shared" si="22"/>
        <v>0.3503184713375796</v>
      </c>
      <c r="AH14" s="15">
        <f>AH13/314</f>
        <v>0.4426751592356688</v>
      </c>
    </row>
    <row r="15" spans="1:34">
      <c r="B15" s="6"/>
      <c r="AH15" s="4"/>
    </row>
    <row r="16" spans="1:34">
      <c r="A16" t="s">
        <v>33</v>
      </c>
      <c r="B16" s="6">
        <v>289</v>
      </c>
      <c r="D16" s="2">
        <v>140</v>
      </c>
      <c r="E16" s="2">
        <v>149</v>
      </c>
      <c r="G16" s="2">
        <v>51</v>
      </c>
      <c r="H16" s="2">
        <v>93</v>
      </c>
      <c r="I16" s="2">
        <v>80</v>
      </c>
      <c r="J16" s="2">
        <v>65</v>
      </c>
      <c r="L16" s="2">
        <v>134</v>
      </c>
      <c r="M16" s="2">
        <v>44</v>
      </c>
      <c r="N16" s="2">
        <v>30</v>
      </c>
      <c r="O16" s="2">
        <v>81</v>
      </c>
      <c r="Q16" s="2">
        <v>93</v>
      </c>
      <c r="R16" s="2">
        <v>75</v>
      </c>
      <c r="S16" s="2">
        <v>120</v>
      </c>
      <c r="U16" s="2">
        <v>163</v>
      </c>
      <c r="V16" s="2">
        <v>122</v>
      </c>
      <c r="W16" s="2">
        <v>38</v>
      </c>
      <c r="X16" s="2">
        <v>44</v>
      </c>
      <c r="Y16" s="2">
        <v>40</v>
      </c>
      <c r="AA16" s="2">
        <v>52</v>
      </c>
      <c r="AB16" s="2">
        <v>58</v>
      </c>
      <c r="AC16" s="2">
        <v>116</v>
      </c>
      <c r="AD16" s="2">
        <v>63</v>
      </c>
      <c r="AF16" s="2">
        <v>65</v>
      </c>
      <c r="AG16" s="2">
        <v>107</v>
      </c>
      <c r="AH16" s="4">
        <v>117</v>
      </c>
    </row>
    <row r="17" spans="1:34">
      <c r="A17" s="11"/>
      <c r="B17" s="8">
        <f>B16/B7</f>
        <v>0.50790861159929701</v>
      </c>
      <c r="C17" s="12"/>
      <c r="D17" s="13">
        <f t="shared" ref="D17:AG17" si="23">D16/289</f>
        <v>0.48442906574394462</v>
      </c>
      <c r="E17" s="13">
        <f t="shared" si="23"/>
        <v>0.51557093425605538</v>
      </c>
      <c r="F17" s="13"/>
      <c r="G17" s="13">
        <f t="shared" si="23"/>
        <v>0.17647058823529413</v>
      </c>
      <c r="H17" s="13">
        <f t="shared" si="23"/>
        <v>0.3217993079584775</v>
      </c>
      <c r="I17" s="13">
        <f t="shared" si="23"/>
        <v>0.27681660899653981</v>
      </c>
      <c r="J17" s="13">
        <f t="shared" si="23"/>
        <v>0.22491349480968859</v>
      </c>
      <c r="K17" s="13"/>
      <c r="L17" s="13">
        <f t="shared" si="23"/>
        <v>0.46366782006920415</v>
      </c>
      <c r="M17" s="13">
        <f t="shared" si="23"/>
        <v>0.15224913494809689</v>
      </c>
      <c r="N17" s="13">
        <f t="shared" si="23"/>
        <v>0.10380622837370242</v>
      </c>
      <c r="O17" s="13">
        <f t="shared" si="23"/>
        <v>0.28027681660899656</v>
      </c>
      <c r="P17" s="13"/>
      <c r="Q17" s="13">
        <f t="shared" si="23"/>
        <v>0.3217993079584775</v>
      </c>
      <c r="R17" s="13">
        <f t="shared" si="23"/>
        <v>0.25951557093425603</v>
      </c>
      <c r="S17" s="13">
        <f t="shared" si="23"/>
        <v>0.41522491349480967</v>
      </c>
      <c r="T17" s="13"/>
      <c r="U17" s="13">
        <f t="shared" si="23"/>
        <v>0.56401384083044981</v>
      </c>
      <c r="V17" s="13">
        <f t="shared" si="23"/>
        <v>0.42214532871972316</v>
      </c>
      <c r="W17" s="13">
        <f t="shared" si="23"/>
        <v>0.13148788927335639</v>
      </c>
      <c r="X17" s="13">
        <f t="shared" si="23"/>
        <v>0.15224913494809689</v>
      </c>
      <c r="Y17" s="13">
        <f t="shared" si="23"/>
        <v>0.13840830449826991</v>
      </c>
      <c r="Z17" s="13"/>
      <c r="AA17" s="13">
        <f t="shared" si="23"/>
        <v>0.17993079584775087</v>
      </c>
      <c r="AB17" s="13">
        <f t="shared" si="23"/>
        <v>0.20069204152249134</v>
      </c>
      <c r="AC17" s="13">
        <f t="shared" si="23"/>
        <v>0.40138408304498269</v>
      </c>
      <c r="AD17" s="13">
        <f t="shared" si="23"/>
        <v>0.2179930795847751</v>
      </c>
      <c r="AE17" s="13"/>
      <c r="AF17" s="13">
        <f t="shared" si="23"/>
        <v>0.22491349480968859</v>
      </c>
      <c r="AG17" s="13">
        <f t="shared" si="23"/>
        <v>0.37024221453287198</v>
      </c>
      <c r="AH17" s="15">
        <f>AH16/289</f>
        <v>0.40484429065743943</v>
      </c>
    </row>
    <row r="18" spans="1:34">
      <c r="B18" s="6"/>
      <c r="AH18" s="4"/>
    </row>
    <row r="19" spans="1:34">
      <c r="A19" t="s">
        <v>34</v>
      </c>
      <c r="B19" s="6">
        <v>184</v>
      </c>
      <c r="D19" s="2">
        <v>106</v>
      </c>
      <c r="E19" s="2">
        <v>78</v>
      </c>
      <c r="G19" s="2">
        <v>25</v>
      </c>
      <c r="H19" s="2">
        <v>64</v>
      </c>
      <c r="I19" s="2">
        <v>57</v>
      </c>
      <c r="J19" s="2">
        <v>38</v>
      </c>
      <c r="L19" s="2">
        <v>102</v>
      </c>
      <c r="M19" s="2">
        <v>22</v>
      </c>
      <c r="N19" s="2">
        <v>24</v>
      </c>
      <c r="O19" s="2">
        <v>36</v>
      </c>
      <c r="Q19" s="2">
        <v>80</v>
      </c>
      <c r="R19" s="2">
        <v>46</v>
      </c>
      <c r="S19" s="2">
        <v>57</v>
      </c>
      <c r="U19" s="2">
        <v>100</v>
      </c>
      <c r="V19" s="2">
        <v>82</v>
      </c>
      <c r="W19" s="2">
        <v>30</v>
      </c>
      <c r="X19" s="2">
        <v>25</v>
      </c>
      <c r="Y19" s="2">
        <v>28</v>
      </c>
      <c r="AA19" s="2">
        <v>39</v>
      </c>
      <c r="AB19" s="2">
        <v>38</v>
      </c>
      <c r="AC19" s="2">
        <v>59</v>
      </c>
      <c r="AD19" s="2">
        <v>48</v>
      </c>
      <c r="AF19" s="2">
        <v>45</v>
      </c>
      <c r="AG19" s="2">
        <v>54</v>
      </c>
      <c r="AH19" s="4">
        <v>84</v>
      </c>
    </row>
    <row r="20" spans="1:34">
      <c r="A20" s="11"/>
      <c r="B20" s="8">
        <f>B19/B7</f>
        <v>0.32337434094903339</v>
      </c>
      <c r="C20" s="11"/>
      <c r="D20" s="13">
        <f t="shared" ref="D20:AG20" si="24">D19/184</f>
        <v>0.57608695652173914</v>
      </c>
      <c r="E20" s="13">
        <f t="shared" si="24"/>
        <v>0.42391304347826086</v>
      </c>
      <c r="F20" s="13"/>
      <c r="G20" s="13">
        <f t="shared" si="24"/>
        <v>0.1358695652173913</v>
      </c>
      <c r="H20" s="13">
        <f t="shared" si="24"/>
        <v>0.34782608695652173</v>
      </c>
      <c r="I20" s="13">
        <f t="shared" si="24"/>
        <v>0.30978260869565216</v>
      </c>
      <c r="J20" s="13">
        <f t="shared" si="24"/>
        <v>0.20652173913043478</v>
      </c>
      <c r="K20" s="13"/>
      <c r="L20" s="13">
        <f t="shared" si="24"/>
        <v>0.55434782608695654</v>
      </c>
      <c r="M20" s="13">
        <f t="shared" si="24"/>
        <v>0.11956521739130435</v>
      </c>
      <c r="N20" s="13">
        <f t="shared" si="24"/>
        <v>0.13043478260869565</v>
      </c>
      <c r="O20" s="13">
        <f t="shared" si="24"/>
        <v>0.19565217391304349</v>
      </c>
      <c r="P20" s="13"/>
      <c r="Q20" s="13">
        <f t="shared" si="24"/>
        <v>0.43478260869565216</v>
      </c>
      <c r="R20" s="13">
        <f t="shared" si="24"/>
        <v>0.25</v>
      </c>
      <c r="S20" s="13">
        <f t="shared" si="24"/>
        <v>0.30978260869565216</v>
      </c>
      <c r="T20" s="13"/>
      <c r="U20" s="13">
        <f t="shared" si="24"/>
        <v>0.54347826086956519</v>
      </c>
      <c r="V20" s="13">
        <f t="shared" si="24"/>
        <v>0.44565217391304346</v>
      </c>
      <c r="W20" s="13">
        <f t="shared" si="24"/>
        <v>0.16304347826086957</v>
      </c>
      <c r="X20" s="13">
        <f t="shared" si="24"/>
        <v>0.1358695652173913</v>
      </c>
      <c r="Y20" s="13">
        <f t="shared" si="24"/>
        <v>0.15217391304347827</v>
      </c>
      <c r="Z20" s="13"/>
      <c r="AA20" s="13">
        <f t="shared" si="24"/>
        <v>0.21195652173913043</v>
      </c>
      <c r="AB20" s="13">
        <f t="shared" si="24"/>
        <v>0.20652173913043478</v>
      </c>
      <c r="AC20" s="13">
        <f t="shared" si="24"/>
        <v>0.32065217391304346</v>
      </c>
      <c r="AD20" s="13">
        <f t="shared" si="24"/>
        <v>0.2608695652173913</v>
      </c>
      <c r="AE20" s="13"/>
      <c r="AF20" s="13">
        <f t="shared" si="24"/>
        <v>0.24456521739130435</v>
      </c>
      <c r="AG20" s="13">
        <f t="shared" si="24"/>
        <v>0.29347826086956524</v>
      </c>
      <c r="AH20" s="15">
        <f>AH19/184</f>
        <v>0.45652173913043476</v>
      </c>
    </row>
    <row r="21" spans="1:34">
      <c r="B21" s="6"/>
      <c r="AH21" s="4"/>
    </row>
    <row r="22" spans="1:34">
      <c r="A22" t="s">
        <v>0</v>
      </c>
      <c r="B22" s="6">
        <v>135</v>
      </c>
      <c r="D22" s="2">
        <v>82</v>
      </c>
      <c r="E22" s="2">
        <v>53</v>
      </c>
      <c r="G22" s="2">
        <v>26</v>
      </c>
      <c r="H22" s="2">
        <v>47</v>
      </c>
      <c r="I22" s="2">
        <v>26</v>
      </c>
      <c r="J22" s="2">
        <v>37</v>
      </c>
      <c r="L22" s="2">
        <v>89</v>
      </c>
      <c r="M22" s="2">
        <v>13</v>
      </c>
      <c r="N22" s="2">
        <v>12</v>
      </c>
      <c r="O22" s="2">
        <v>22</v>
      </c>
      <c r="Q22" s="2">
        <v>77</v>
      </c>
      <c r="R22" s="2">
        <v>33</v>
      </c>
      <c r="S22" s="2">
        <v>25</v>
      </c>
      <c r="U22" s="2">
        <v>77</v>
      </c>
      <c r="V22" s="2">
        <v>57</v>
      </c>
      <c r="W22" s="2">
        <v>21</v>
      </c>
      <c r="X22" s="2">
        <v>21</v>
      </c>
      <c r="Y22" s="2">
        <v>15</v>
      </c>
      <c r="AA22" s="2">
        <v>20</v>
      </c>
      <c r="AB22" s="2">
        <v>32</v>
      </c>
      <c r="AC22" s="2">
        <v>56</v>
      </c>
      <c r="AD22" s="2">
        <v>27</v>
      </c>
      <c r="AF22" s="2">
        <v>68</v>
      </c>
      <c r="AG22" s="2">
        <v>18</v>
      </c>
      <c r="AH22" s="4">
        <v>50</v>
      </c>
    </row>
    <row r="23" spans="1:34">
      <c r="A23" s="11"/>
      <c r="B23" s="8">
        <f>B22/B7</f>
        <v>0.23725834797891038</v>
      </c>
      <c r="C23" s="11"/>
      <c r="D23" s="13">
        <f t="shared" ref="D23:AG23" si="25">D22/135</f>
        <v>0.6074074074074074</v>
      </c>
      <c r="E23" s="13">
        <f t="shared" si="25"/>
        <v>0.3925925925925926</v>
      </c>
      <c r="F23" s="13"/>
      <c r="G23" s="13">
        <f t="shared" si="25"/>
        <v>0.19259259259259259</v>
      </c>
      <c r="H23" s="13">
        <f t="shared" si="25"/>
        <v>0.34814814814814815</v>
      </c>
      <c r="I23" s="13">
        <f t="shared" si="25"/>
        <v>0.19259259259259259</v>
      </c>
      <c r="J23" s="13">
        <f t="shared" si="25"/>
        <v>0.27407407407407408</v>
      </c>
      <c r="K23" s="13"/>
      <c r="L23" s="13">
        <f t="shared" si="25"/>
        <v>0.65925925925925921</v>
      </c>
      <c r="M23" s="13">
        <f t="shared" si="25"/>
        <v>9.6296296296296297E-2</v>
      </c>
      <c r="N23" s="13">
        <f t="shared" si="25"/>
        <v>8.8888888888888892E-2</v>
      </c>
      <c r="O23" s="13">
        <f t="shared" si="25"/>
        <v>0.16296296296296298</v>
      </c>
      <c r="P23" s="13"/>
      <c r="Q23" s="13">
        <f t="shared" si="25"/>
        <v>0.57037037037037042</v>
      </c>
      <c r="R23" s="13">
        <f t="shared" si="25"/>
        <v>0.24444444444444444</v>
      </c>
      <c r="S23" s="13">
        <f t="shared" si="25"/>
        <v>0.18518518518518517</v>
      </c>
      <c r="T23" s="13"/>
      <c r="U23" s="13">
        <f t="shared" si="25"/>
        <v>0.57037037037037042</v>
      </c>
      <c r="V23" s="13">
        <f t="shared" si="25"/>
        <v>0.42222222222222222</v>
      </c>
      <c r="W23" s="13">
        <f t="shared" si="25"/>
        <v>0.15555555555555556</v>
      </c>
      <c r="X23" s="13">
        <f t="shared" si="25"/>
        <v>0.15555555555555556</v>
      </c>
      <c r="Y23" s="13">
        <f t="shared" si="25"/>
        <v>0.1111111111111111</v>
      </c>
      <c r="Z23" s="13"/>
      <c r="AA23" s="13">
        <f t="shared" si="25"/>
        <v>0.14814814814814814</v>
      </c>
      <c r="AB23" s="13">
        <f t="shared" si="25"/>
        <v>0.23703703703703705</v>
      </c>
      <c r="AC23" s="13">
        <f t="shared" si="25"/>
        <v>0.4148148148148148</v>
      </c>
      <c r="AD23" s="13">
        <f t="shared" si="25"/>
        <v>0.2</v>
      </c>
      <c r="AE23" s="13"/>
      <c r="AF23" s="13">
        <f t="shared" si="25"/>
        <v>0.50370370370370365</v>
      </c>
      <c r="AG23" s="13">
        <f t="shared" si="25"/>
        <v>0.13333333333333333</v>
      </c>
      <c r="AH23" s="15">
        <f>AH22/135</f>
        <v>0.37037037037037035</v>
      </c>
    </row>
    <row r="24" spans="1:34">
      <c r="B24" s="6"/>
      <c r="AH24" s="4"/>
    </row>
    <row r="25" spans="1:34">
      <c r="A25" t="s">
        <v>35</v>
      </c>
      <c r="B25" s="6">
        <v>109</v>
      </c>
      <c r="D25" s="2">
        <v>62</v>
      </c>
      <c r="E25" s="2">
        <v>47</v>
      </c>
      <c r="G25" s="2">
        <v>19</v>
      </c>
      <c r="H25" s="2">
        <v>29</v>
      </c>
      <c r="I25" s="2">
        <v>33</v>
      </c>
      <c r="J25" s="2">
        <v>28</v>
      </c>
      <c r="L25" s="2">
        <v>54</v>
      </c>
      <c r="M25" s="2">
        <v>15</v>
      </c>
      <c r="N25" s="2">
        <v>13</v>
      </c>
      <c r="O25" s="2">
        <v>26</v>
      </c>
      <c r="Q25" s="2">
        <v>39</v>
      </c>
      <c r="R25" s="2">
        <v>31</v>
      </c>
      <c r="S25" s="2">
        <v>38</v>
      </c>
      <c r="U25" s="2">
        <v>59</v>
      </c>
      <c r="V25" s="2">
        <v>48</v>
      </c>
      <c r="W25" s="2">
        <v>11</v>
      </c>
      <c r="X25" s="2">
        <v>14</v>
      </c>
      <c r="Y25" s="2">
        <v>23</v>
      </c>
      <c r="AA25" s="2">
        <v>22</v>
      </c>
      <c r="AB25" s="2">
        <v>20</v>
      </c>
      <c r="AC25" s="2">
        <v>33</v>
      </c>
      <c r="AD25" s="2">
        <v>33</v>
      </c>
      <c r="AF25" s="2">
        <v>24</v>
      </c>
      <c r="AG25" s="2">
        <v>33</v>
      </c>
      <c r="AH25" s="4">
        <v>52</v>
      </c>
    </row>
    <row r="26" spans="1:34">
      <c r="A26" s="11"/>
      <c r="B26" s="8">
        <f>B25/B7</f>
        <v>0.19156414762741653</v>
      </c>
      <c r="C26" s="11"/>
      <c r="D26" s="13">
        <f t="shared" ref="D26:AG26" si="26">D25/109</f>
        <v>0.56880733944954132</v>
      </c>
      <c r="E26" s="13">
        <f t="shared" si="26"/>
        <v>0.43119266055045874</v>
      </c>
      <c r="F26" s="13"/>
      <c r="G26" s="13">
        <f t="shared" si="26"/>
        <v>0.1743119266055046</v>
      </c>
      <c r="H26" s="13">
        <f t="shared" si="26"/>
        <v>0.26605504587155965</v>
      </c>
      <c r="I26" s="13">
        <f t="shared" si="26"/>
        <v>0.30275229357798167</v>
      </c>
      <c r="J26" s="13">
        <f t="shared" si="26"/>
        <v>0.25688073394495414</v>
      </c>
      <c r="K26" s="13"/>
      <c r="L26" s="13">
        <f t="shared" si="26"/>
        <v>0.49541284403669728</v>
      </c>
      <c r="M26" s="13">
        <f t="shared" si="26"/>
        <v>0.13761467889908258</v>
      </c>
      <c r="N26" s="13">
        <f t="shared" si="26"/>
        <v>0.11926605504587157</v>
      </c>
      <c r="O26" s="13">
        <f t="shared" si="26"/>
        <v>0.23853211009174313</v>
      </c>
      <c r="P26" s="13"/>
      <c r="Q26" s="13">
        <f t="shared" si="26"/>
        <v>0.3577981651376147</v>
      </c>
      <c r="R26" s="13">
        <f t="shared" si="26"/>
        <v>0.28440366972477066</v>
      </c>
      <c r="S26" s="13">
        <f t="shared" si="26"/>
        <v>0.34862385321100919</v>
      </c>
      <c r="T26" s="13"/>
      <c r="U26" s="13">
        <f t="shared" si="26"/>
        <v>0.54128440366972475</v>
      </c>
      <c r="V26" s="13">
        <f t="shared" si="26"/>
        <v>0.44036697247706424</v>
      </c>
      <c r="W26" s="13">
        <f t="shared" si="26"/>
        <v>0.10091743119266056</v>
      </c>
      <c r="X26" s="13">
        <f t="shared" si="26"/>
        <v>0.12844036697247707</v>
      </c>
      <c r="Y26" s="13">
        <f t="shared" si="26"/>
        <v>0.21100917431192662</v>
      </c>
      <c r="Z26" s="13"/>
      <c r="AA26" s="13">
        <f t="shared" si="26"/>
        <v>0.20183486238532111</v>
      </c>
      <c r="AB26" s="13">
        <f t="shared" si="26"/>
        <v>0.1834862385321101</v>
      </c>
      <c r="AC26" s="13">
        <f t="shared" si="26"/>
        <v>0.30275229357798167</v>
      </c>
      <c r="AD26" s="13">
        <f t="shared" si="26"/>
        <v>0.30275229357798167</v>
      </c>
      <c r="AE26" s="13"/>
      <c r="AF26" s="13">
        <f t="shared" si="26"/>
        <v>0.22018348623853212</v>
      </c>
      <c r="AG26" s="13">
        <f t="shared" si="26"/>
        <v>0.30275229357798167</v>
      </c>
      <c r="AH26" s="15">
        <f>AH25/109</f>
        <v>0.47706422018348627</v>
      </c>
    </row>
    <row r="27" spans="1:34">
      <c r="B27" s="6"/>
      <c r="AH27" s="4"/>
    </row>
    <row r="28" spans="1:34">
      <c r="A28" t="s">
        <v>1</v>
      </c>
      <c r="B28" s="6">
        <v>101</v>
      </c>
      <c r="D28" s="2">
        <v>66</v>
      </c>
      <c r="E28" s="2">
        <v>35</v>
      </c>
      <c r="G28" s="2">
        <v>16</v>
      </c>
      <c r="H28" s="2">
        <v>23</v>
      </c>
      <c r="I28" s="2">
        <v>34</v>
      </c>
      <c r="J28" s="2">
        <v>27</v>
      </c>
      <c r="L28" s="2">
        <v>45</v>
      </c>
      <c r="M28" s="2">
        <v>14</v>
      </c>
      <c r="N28" s="2">
        <v>14</v>
      </c>
      <c r="O28" s="2">
        <v>28</v>
      </c>
      <c r="Q28" s="2">
        <v>39</v>
      </c>
      <c r="R28" s="2">
        <v>16</v>
      </c>
      <c r="S28" s="2">
        <v>47</v>
      </c>
      <c r="U28" s="2">
        <v>55</v>
      </c>
      <c r="V28" s="2">
        <v>45</v>
      </c>
      <c r="W28" s="2">
        <v>9</v>
      </c>
      <c r="X28" s="2">
        <v>10</v>
      </c>
      <c r="Y28" s="2">
        <v>26</v>
      </c>
      <c r="AA28" s="2">
        <v>23</v>
      </c>
      <c r="AB28" s="2">
        <v>22</v>
      </c>
      <c r="AC28" s="2">
        <v>24</v>
      </c>
      <c r="AD28" s="2">
        <v>31</v>
      </c>
      <c r="AF28" s="2">
        <v>20</v>
      </c>
      <c r="AG28" s="2">
        <v>31</v>
      </c>
      <c r="AH28" s="4">
        <v>50</v>
      </c>
    </row>
    <row r="29" spans="1:34">
      <c r="A29" s="11"/>
      <c r="B29" s="8">
        <f>B28/B7</f>
        <v>0.17750439367311072</v>
      </c>
      <c r="C29" s="11"/>
      <c r="D29" s="13">
        <f t="shared" ref="D29:AG29" si="27">D28/101</f>
        <v>0.65346534653465349</v>
      </c>
      <c r="E29" s="13">
        <f t="shared" si="27"/>
        <v>0.34653465346534651</v>
      </c>
      <c r="F29" s="13"/>
      <c r="G29" s="13">
        <f t="shared" si="27"/>
        <v>0.15841584158415842</v>
      </c>
      <c r="H29" s="13">
        <f t="shared" si="27"/>
        <v>0.22772277227722773</v>
      </c>
      <c r="I29" s="13">
        <f t="shared" si="27"/>
        <v>0.33663366336633666</v>
      </c>
      <c r="J29" s="13">
        <f t="shared" si="27"/>
        <v>0.26732673267326734</v>
      </c>
      <c r="K29" s="13"/>
      <c r="L29" s="13">
        <f t="shared" si="27"/>
        <v>0.44554455445544555</v>
      </c>
      <c r="M29" s="13">
        <f t="shared" si="27"/>
        <v>0.13861386138613863</v>
      </c>
      <c r="N29" s="13">
        <f t="shared" si="27"/>
        <v>0.13861386138613863</v>
      </c>
      <c r="O29" s="13">
        <f t="shared" si="27"/>
        <v>0.27722772277227725</v>
      </c>
      <c r="P29" s="13"/>
      <c r="Q29" s="13">
        <f t="shared" si="27"/>
        <v>0.38613861386138615</v>
      </c>
      <c r="R29" s="13">
        <f t="shared" si="27"/>
        <v>0.15841584158415842</v>
      </c>
      <c r="S29" s="13">
        <f t="shared" si="27"/>
        <v>0.46534653465346537</v>
      </c>
      <c r="T29" s="13"/>
      <c r="U29" s="13">
        <f t="shared" si="27"/>
        <v>0.54455445544554459</v>
      </c>
      <c r="V29" s="13">
        <f t="shared" si="27"/>
        <v>0.44554455445544555</v>
      </c>
      <c r="W29" s="13">
        <f t="shared" si="27"/>
        <v>8.9108910891089105E-2</v>
      </c>
      <c r="X29" s="13">
        <f t="shared" si="27"/>
        <v>9.9009900990099015E-2</v>
      </c>
      <c r="Y29" s="13">
        <f t="shared" si="27"/>
        <v>0.25742574257425743</v>
      </c>
      <c r="Z29" s="13"/>
      <c r="AA29" s="13">
        <f t="shared" si="27"/>
        <v>0.22772277227722773</v>
      </c>
      <c r="AB29" s="13">
        <f t="shared" si="27"/>
        <v>0.21782178217821782</v>
      </c>
      <c r="AC29" s="13">
        <f t="shared" si="27"/>
        <v>0.23762376237623761</v>
      </c>
      <c r="AD29" s="13">
        <f t="shared" si="27"/>
        <v>0.30693069306930693</v>
      </c>
      <c r="AE29" s="13"/>
      <c r="AF29" s="13">
        <f t="shared" si="27"/>
        <v>0.19801980198019803</v>
      </c>
      <c r="AG29" s="13">
        <f t="shared" si="27"/>
        <v>0.30693069306930693</v>
      </c>
      <c r="AH29" s="15">
        <f>AH28/101</f>
        <v>0.49504950495049505</v>
      </c>
    </row>
    <row r="30" spans="1:34">
      <c r="B30" s="6"/>
      <c r="AH30" s="4"/>
    </row>
    <row r="31" spans="1:34">
      <c r="A31" t="s">
        <v>2</v>
      </c>
      <c r="B31" s="6">
        <v>98</v>
      </c>
      <c r="D31" s="2">
        <v>66</v>
      </c>
      <c r="E31" s="2">
        <v>32</v>
      </c>
      <c r="G31" s="2">
        <v>11</v>
      </c>
      <c r="H31" s="2">
        <v>25</v>
      </c>
      <c r="I31" s="2">
        <v>24</v>
      </c>
      <c r="J31" s="2">
        <v>37</v>
      </c>
      <c r="L31" s="2">
        <v>46</v>
      </c>
      <c r="M31" s="2">
        <v>13</v>
      </c>
      <c r="N31" s="2">
        <v>12</v>
      </c>
      <c r="O31" s="2">
        <v>27</v>
      </c>
      <c r="Q31" s="2">
        <v>33</v>
      </c>
      <c r="R31" s="2">
        <v>33</v>
      </c>
      <c r="S31" s="2">
        <v>31</v>
      </c>
      <c r="U31" s="2">
        <v>67</v>
      </c>
      <c r="V31" s="2">
        <v>29</v>
      </c>
      <c r="W31" s="2">
        <v>6</v>
      </c>
      <c r="X31" s="2">
        <v>8</v>
      </c>
      <c r="Y31" s="2">
        <v>15</v>
      </c>
      <c r="AA31" s="2">
        <v>10</v>
      </c>
      <c r="AB31" s="2">
        <v>25</v>
      </c>
      <c r="AC31" s="2">
        <v>42</v>
      </c>
      <c r="AD31" s="2">
        <v>20</v>
      </c>
      <c r="AF31" s="2">
        <v>55</v>
      </c>
      <c r="AG31" s="2">
        <v>8</v>
      </c>
      <c r="AH31" s="4">
        <v>36</v>
      </c>
    </row>
    <row r="32" spans="1:34">
      <c r="A32" s="11"/>
      <c r="B32" s="8">
        <f>B31/B7</f>
        <v>0.17223198594024605</v>
      </c>
      <c r="C32" s="11"/>
      <c r="D32" s="13">
        <f t="shared" ref="D32:AG32" si="28">D31/98</f>
        <v>0.67346938775510201</v>
      </c>
      <c r="E32" s="13">
        <f t="shared" si="28"/>
        <v>0.32653061224489793</v>
      </c>
      <c r="F32" s="13"/>
      <c r="G32" s="13">
        <f t="shared" si="28"/>
        <v>0.11224489795918367</v>
      </c>
      <c r="H32" s="13">
        <f t="shared" si="28"/>
        <v>0.25510204081632654</v>
      </c>
      <c r="I32" s="13">
        <f t="shared" si="28"/>
        <v>0.24489795918367346</v>
      </c>
      <c r="J32" s="13">
        <f t="shared" si="28"/>
        <v>0.37755102040816324</v>
      </c>
      <c r="K32" s="13"/>
      <c r="L32" s="13">
        <f t="shared" si="28"/>
        <v>0.46938775510204084</v>
      </c>
      <c r="M32" s="13">
        <f t="shared" si="28"/>
        <v>0.1326530612244898</v>
      </c>
      <c r="N32" s="13">
        <f t="shared" si="28"/>
        <v>0.12244897959183673</v>
      </c>
      <c r="O32" s="13">
        <f t="shared" si="28"/>
        <v>0.27551020408163263</v>
      </c>
      <c r="P32" s="13"/>
      <c r="Q32" s="13">
        <f t="shared" si="28"/>
        <v>0.33673469387755101</v>
      </c>
      <c r="R32" s="13">
        <f t="shared" si="28"/>
        <v>0.33673469387755101</v>
      </c>
      <c r="S32" s="13">
        <f t="shared" si="28"/>
        <v>0.31632653061224492</v>
      </c>
      <c r="T32" s="13"/>
      <c r="U32" s="13">
        <f t="shared" si="28"/>
        <v>0.68367346938775508</v>
      </c>
      <c r="V32" s="13">
        <f t="shared" si="28"/>
        <v>0.29591836734693877</v>
      </c>
      <c r="W32" s="13">
        <f t="shared" si="28"/>
        <v>6.1224489795918366E-2</v>
      </c>
      <c r="X32" s="13">
        <f t="shared" si="28"/>
        <v>8.1632653061224483E-2</v>
      </c>
      <c r="Y32" s="13">
        <f t="shared" si="28"/>
        <v>0.15306122448979592</v>
      </c>
      <c r="Z32" s="13"/>
      <c r="AA32" s="13">
        <f t="shared" si="28"/>
        <v>0.10204081632653061</v>
      </c>
      <c r="AB32" s="13">
        <f t="shared" si="28"/>
        <v>0.25510204081632654</v>
      </c>
      <c r="AC32" s="13">
        <f t="shared" si="28"/>
        <v>0.42857142857142855</v>
      </c>
      <c r="AD32" s="13">
        <f t="shared" si="28"/>
        <v>0.20408163265306123</v>
      </c>
      <c r="AE32" s="13"/>
      <c r="AF32" s="13">
        <f t="shared" si="28"/>
        <v>0.56122448979591832</v>
      </c>
      <c r="AG32" s="13">
        <f t="shared" si="28"/>
        <v>8.1632653061224483E-2</v>
      </c>
      <c r="AH32" s="15">
        <f>AH31/98</f>
        <v>0.36734693877551022</v>
      </c>
    </row>
    <row r="33" spans="1:34">
      <c r="B33" s="6"/>
      <c r="AH33" s="4"/>
    </row>
    <row r="34" spans="1:34">
      <c r="A34" t="s">
        <v>36</v>
      </c>
      <c r="B34" s="6">
        <v>42</v>
      </c>
      <c r="D34" s="2">
        <v>30</v>
      </c>
      <c r="E34" s="2">
        <v>11</v>
      </c>
      <c r="G34" s="2">
        <v>3</v>
      </c>
      <c r="H34" s="2">
        <v>18</v>
      </c>
      <c r="I34" s="2">
        <v>13</v>
      </c>
      <c r="J34" s="2">
        <v>8</v>
      </c>
      <c r="L34" s="2">
        <v>22</v>
      </c>
      <c r="M34" s="2">
        <v>6</v>
      </c>
      <c r="N34" s="2">
        <v>2</v>
      </c>
      <c r="O34" s="2">
        <v>11</v>
      </c>
      <c r="Q34" s="2">
        <v>13</v>
      </c>
      <c r="R34" s="2">
        <v>12</v>
      </c>
      <c r="S34" s="2">
        <v>17</v>
      </c>
      <c r="U34" s="2">
        <v>21</v>
      </c>
      <c r="V34" s="2">
        <v>19</v>
      </c>
      <c r="W34" s="2">
        <v>5</v>
      </c>
      <c r="X34" s="2">
        <v>5</v>
      </c>
      <c r="Y34" s="2">
        <v>9</v>
      </c>
      <c r="AA34" s="2">
        <v>8</v>
      </c>
      <c r="AB34" s="2">
        <v>8</v>
      </c>
      <c r="AC34" s="2">
        <v>17</v>
      </c>
      <c r="AD34" s="2">
        <v>8</v>
      </c>
      <c r="AF34" s="2">
        <v>11</v>
      </c>
      <c r="AG34" s="2">
        <v>10</v>
      </c>
      <c r="AH34" s="4">
        <v>20</v>
      </c>
    </row>
    <row r="35" spans="1:34">
      <c r="A35" s="11"/>
      <c r="B35" s="8">
        <f>B34/B7</f>
        <v>7.3813708260105443E-2</v>
      </c>
      <c r="C35" s="11"/>
      <c r="D35" s="13">
        <f t="shared" ref="D35:AG35" si="29">D34/42</f>
        <v>0.7142857142857143</v>
      </c>
      <c r="E35" s="13">
        <f t="shared" si="29"/>
        <v>0.26190476190476192</v>
      </c>
      <c r="F35" s="13"/>
      <c r="G35" s="13">
        <f t="shared" si="29"/>
        <v>7.1428571428571425E-2</v>
      </c>
      <c r="H35" s="13">
        <f t="shared" si="29"/>
        <v>0.42857142857142855</v>
      </c>
      <c r="I35" s="13">
        <f t="shared" si="29"/>
        <v>0.30952380952380953</v>
      </c>
      <c r="J35" s="13">
        <f t="shared" si="29"/>
        <v>0.19047619047619047</v>
      </c>
      <c r="K35" s="13"/>
      <c r="L35" s="13">
        <f t="shared" si="29"/>
        <v>0.52380952380952384</v>
      </c>
      <c r="M35" s="13">
        <f t="shared" si="29"/>
        <v>0.14285714285714285</v>
      </c>
      <c r="N35" s="13">
        <f t="shared" si="29"/>
        <v>4.7619047619047616E-2</v>
      </c>
      <c r="O35" s="13">
        <f t="shared" si="29"/>
        <v>0.26190476190476192</v>
      </c>
      <c r="P35" s="13"/>
      <c r="Q35" s="13">
        <f t="shared" si="29"/>
        <v>0.30952380952380953</v>
      </c>
      <c r="R35" s="13">
        <f t="shared" si="29"/>
        <v>0.2857142857142857</v>
      </c>
      <c r="S35" s="13">
        <f t="shared" si="29"/>
        <v>0.40476190476190477</v>
      </c>
      <c r="T35" s="13"/>
      <c r="U35" s="13">
        <f t="shared" si="29"/>
        <v>0.5</v>
      </c>
      <c r="V35" s="13">
        <f t="shared" si="29"/>
        <v>0.45238095238095238</v>
      </c>
      <c r="W35" s="13">
        <f t="shared" si="29"/>
        <v>0.11904761904761904</v>
      </c>
      <c r="X35" s="13">
        <f t="shared" si="29"/>
        <v>0.11904761904761904</v>
      </c>
      <c r="Y35" s="13">
        <f t="shared" si="29"/>
        <v>0.21428571428571427</v>
      </c>
      <c r="Z35" s="13"/>
      <c r="AA35" s="13">
        <f t="shared" si="29"/>
        <v>0.19047619047619047</v>
      </c>
      <c r="AB35" s="13">
        <f t="shared" si="29"/>
        <v>0.19047619047619047</v>
      </c>
      <c r="AC35" s="13">
        <f t="shared" si="29"/>
        <v>0.40476190476190477</v>
      </c>
      <c r="AD35" s="13">
        <f t="shared" si="29"/>
        <v>0.19047619047619047</v>
      </c>
      <c r="AE35" s="13"/>
      <c r="AF35" s="13">
        <f t="shared" si="29"/>
        <v>0.26190476190476192</v>
      </c>
      <c r="AG35" s="13">
        <f t="shared" si="29"/>
        <v>0.23809523809523808</v>
      </c>
      <c r="AH35" s="15">
        <f>AH34/42</f>
        <v>0.47619047619047616</v>
      </c>
    </row>
    <row r="36" spans="1:34">
      <c r="B36" s="6"/>
      <c r="AH36" s="4"/>
    </row>
    <row r="37" spans="1:34">
      <c r="B37" s="6"/>
      <c r="AH37" s="4"/>
    </row>
    <row r="38" spans="1:34">
      <c r="A38" t="s">
        <v>39</v>
      </c>
      <c r="B38" s="20">
        <v>320</v>
      </c>
      <c r="D38" s="2">
        <v>133</v>
      </c>
      <c r="E38" s="2">
        <v>181</v>
      </c>
      <c r="G38" s="2">
        <v>63</v>
      </c>
      <c r="H38" s="2">
        <v>108</v>
      </c>
      <c r="I38" s="2">
        <v>72</v>
      </c>
      <c r="J38" s="2">
        <v>76</v>
      </c>
      <c r="L38" s="2">
        <v>118</v>
      </c>
      <c r="M38" s="2">
        <v>59</v>
      </c>
      <c r="N38" s="2">
        <v>48</v>
      </c>
      <c r="O38" s="2">
        <v>95</v>
      </c>
      <c r="Q38" s="2">
        <v>82</v>
      </c>
      <c r="R38" s="2">
        <v>93</v>
      </c>
      <c r="S38" s="2">
        <v>145</v>
      </c>
      <c r="U38" s="2">
        <v>206</v>
      </c>
      <c r="V38" s="2">
        <v>105</v>
      </c>
      <c r="W38" s="2">
        <v>35</v>
      </c>
      <c r="X38" s="2">
        <v>45</v>
      </c>
      <c r="Y38" s="2">
        <v>25</v>
      </c>
      <c r="AA38" s="2">
        <v>52</v>
      </c>
      <c r="AB38" s="2">
        <v>79</v>
      </c>
      <c r="AC38" s="2">
        <v>116</v>
      </c>
      <c r="AD38" s="2">
        <v>73</v>
      </c>
      <c r="AF38" s="2">
        <v>102</v>
      </c>
      <c r="AG38" s="2">
        <v>80</v>
      </c>
      <c r="AH38" s="4">
        <v>138</v>
      </c>
    </row>
    <row r="39" spans="1:34">
      <c r="A39" s="11"/>
      <c r="B39" s="9">
        <f>B38/B9</f>
        <v>0.35995500562429694</v>
      </c>
      <c r="C39" s="14"/>
      <c r="D39" s="13">
        <f t="shared" ref="D39:AG39" si="30">D38/320</f>
        <v>0.41562500000000002</v>
      </c>
      <c r="E39" s="13">
        <f t="shared" si="30"/>
        <v>0.56562500000000004</v>
      </c>
      <c r="F39" s="13"/>
      <c r="G39" s="13">
        <f t="shared" si="30"/>
        <v>0.19687499999999999</v>
      </c>
      <c r="H39" s="13">
        <f t="shared" si="30"/>
        <v>0.33750000000000002</v>
      </c>
      <c r="I39" s="13">
        <f t="shared" si="30"/>
        <v>0.22500000000000001</v>
      </c>
      <c r="J39" s="13">
        <f t="shared" si="30"/>
        <v>0.23749999999999999</v>
      </c>
      <c r="K39" s="13"/>
      <c r="L39" s="13">
        <f t="shared" si="30"/>
        <v>0.36875000000000002</v>
      </c>
      <c r="M39" s="13">
        <f t="shared" si="30"/>
        <v>0.18437500000000001</v>
      </c>
      <c r="N39" s="13">
        <f t="shared" si="30"/>
        <v>0.15</v>
      </c>
      <c r="O39" s="13">
        <f t="shared" si="30"/>
        <v>0.296875</v>
      </c>
      <c r="P39" s="13"/>
      <c r="Q39" s="13">
        <f t="shared" si="30"/>
        <v>0.25624999999999998</v>
      </c>
      <c r="R39" s="13">
        <f t="shared" si="30"/>
        <v>0.29062500000000002</v>
      </c>
      <c r="S39" s="13">
        <f t="shared" si="30"/>
        <v>0.453125</v>
      </c>
      <c r="T39" s="13"/>
      <c r="U39" s="13">
        <f t="shared" si="30"/>
        <v>0.64375000000000004</v>
      </c>
      <c r="V39" s="13">
        <f t="shared" si="30"/>
        <v>0.328125</v>
      </c>
      <c r="W39" s="13">
        <f t="shared" si="30"/>
        <v>0.109375</v>
      </c>
      <c r="X39" s="13">
        <f t="shared" si="30"/>
        <v>0.140625</v>
      </c>
      <c r="Y39" s="13">
        <f t="shared" si="30"/>
        <v>7.8125E-2</v>
      </c>
      <c r="Z39" s="13"/>
      <c r="AA39" s="13">
        <f t="shared" si="30"/>
        <v>0.16250000000000001</v>
      </c>
      <c r="AB39" s="13">
        <f t="shared" si="30"/>
        <v>0.24687500000000001</v>
      </c>
      <c r="AC39" s="13">
        <f t="shared" si="30"/>
        <v>0.36249999999999999</v>
      </c>
      <c r="AD39" s="13">
        <f t="shared" si="30"/>
        <v>0.22812499999999999</v>
      </c>
      <c r="AE39" s="13"/>
      <c r="AF39" s="13">
        <f t="shared" si="30"/>
        <v>0.31874999999999998</v>
      </c>
      <c r="AG39" s="13">
        <f t="shared" si="30"/>
        <v>0.25</v>
      </c>
      <c r="AH39" s="15">
        <f>AH38/320</f>
        <v>0.43125000000000002</v>
      </c>
    </row>
    <row r="40" spans="1:34">
      <c r="AH40" s="22"/>
    </row>
    <row r="42" spans="1:34">
      <c r="A42" s="28" t="s">
        <v>42</v>
      </c>
    </row>
    <row r="43" spans="1:34" ht="82.8">
      <c r="A43" s="29" t="s"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Leider</dc:creator>
  <cp:lastModifiedBy>Liam Leider</cp:lastModifiedBy>
  <dcterms:created xsi:type="dcterms:W3CDTF">2025-03-03T15:33:44Z</dcterms:created>
  <dcterms:modified xsi:type="dcterms:W3CDTF">2025-03-06T21:28:04Z</dcterms:modified>
</cp:coreProperties>
</file>